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lering1-my.sharepoint.com/personal/kristiina_toots_elering_ee/Documents/Raskustes olev ettevõte/"/>
    </mc:Choice>
  </mc:AlternateContent>
  <xr:revisionPtr revIDLastSave="87" documentId="8_{BCBC7C26-E82D-4E4D-8499-6A51E7AEEF31}" xr6:coauthVersionLast="47" xr6:coauthVersionMax="47" xr10:uidLastSave="{3B750BBE-8DBC-459D-ADC7-2C98C2D87406}"/>
  <bookViews>
    <workbookView xWindow="-108" yWindow="-108" windowWidth="23256" windowHeight="12456" xr2:uid="{00000000-000D-0000-FFFF-FFFF00000000}"/>
  </bookViews>
  <sheets>
    <sheet name="Raskustes ettevõtte kontroll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4" l="1"/>
  <c r="C21" i="4"/>
  <c r="B21" i="4"/>
  <c r="C8" i="4"/>
  <c r="C7" i="4"/>
  <c r="B9" i="4" s="1"/>
  <c r="B41" i="4"/>
  <c r="B39" i="4" s="1"/>
  <c r="C41" i="4"/>
  <c r="C39" i="4" s="1"/>
  <c r="B27" i="4"/>
  <c r="C43" i="4"/>
  <c r="B43" i="4"/>
  <c r="A40" i="4"/>
  <c r="C35" i="4"/>
  <c r="B35" i="4"/>
  <c r="B34" i="4"/>
  <c r="C29" i="4"/>
  <c r="B29" i="4"/>
  <c r="C27" i="4"/>
  <c r="C25" i="4" s="1"/>
  <c r="C20" i="4"/>
  <c r="C34" i="4" s="1"/>
  <c r="D43" i="4" l="1"/>
  <c r="D29" i="4"/>
  <c r="D39" i="4"/>
  <c r="D25" i="4"/>
  <c r="D21" i="4"/>
  <c r="D35" i="4"/>
  <c r="B25" i="4"/>
</calcChain>
</file>

<file path=xl/sharedStrings.xml><?xml version="1.0" encoding="utf-8"?>
<sst xmlns="http://schemas.openxmlformats.org/spreadsheetml/2006/main" count="53" uniqueCount="39">
  <si>
    <t>Täita lehel valged tühjad lahtrid</t>
  </si>
  <si>
    <t>Pakkuja:</t>
  </si>
  <si>
    <t>Ettevõtte suuruse määramine</t>
  </si>
  <si>
    <t>2024. aasta näitajad</t>
  </si>
  <si>
    <t>Bilansimaht (miljon EUR)</t>
  </si>
  <si>
    <t>Müügitulu (miljon EUR)</t>
  </si>
  <si>
    <t>Keskmine töötajate arv (inimest)</t>
  </si>
  <si>
    <t>Tegemist on:</t>
  </si>
  <si>
    <r>
      <rPr>
        <b/>
        <sz val="11"/>
        <rFont val="Calibri"/>
        <family val="2"/>
        <charset val="186"/>
        <scheme val="minor"/>
      </rPr>
      <t>Suurettevõtte</t>
    </r>
    <r>
      <rPr>
        <sz val="11"/>
        <rFont val="Calibri"/>
        <family val="2"/>
        <scheme val="minor"/>
      </rPr>
      <t xml:space="preserve"> puhul täita all tabelis </t>
    </r>
    <r>
      <rPr>
        <b/>
        <sz val="11"/>
        <rFont val="Calibri"/>
        <family val="2"/>
        <charset val="186"/>
        <scheme val="minor"/>
      </rPr>
      <t>kõik kolm näitajat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charset val="186"/>
        <scheme val="minor"/>
      </rPr>
      <t>väike-ja keskmise</t>
    </r>
    <r>
      <rPr>
        <sz val="11"/>
        <rFont val="Calibri"/>
        <family val="2"/>
        <scheme val="minor"/>
      </rPr>
      <t xml:space="preserve"> suurusega ettevõtte puhul </t>
    </r>
    <r>
      <rPr>
        <b/>
        <sz val="11"/>
        <rFont val="Calibri"/>
        <family val="2"/>
        <charset val="186"/>
        <scheme val="minor"/>
      </rPr>
      <t>vaid omakapitali/AK suhte</t>
    </r>
  </si>
  <si>
    <t>Ettevõtte liigitamise loogika:</t>
  </si>
  <si>
    <t xml:space="preserve">Kategooria </t>
  </si>
  <si>
    <t>Väike-keskmine ettevõte</t>
  </si>
  <si>
    <t>Suur ettevõte*</t>
  </si>
  <si>
    <t>VKE_definitsiooni_selgitus_-_EK_mrus_651-2014_alusel_-_2015.pdf</t>
  </si>
  <si>
    <t>Bilansimaht</t>
  </si>
  <si>
    <t>&lt;43 MEUR</t>
  </si>
  <si>
    <t>&gt;43 MEUR</t>
  </si>
  <si>
    <t>Müügitulu</t>
  </si>
  <si>
    <t>&lt;50 MEUR</t>
  </si>
  <si>
    <t>&gt;50 MEUR</t>
  </si>
  <si>
    <t>Keskmine töötajate arv</t>
  </si>
  <si>
    <t>&lt;250</t>
  </si>
  <si>
    <t>&gt;250</t>
  </si>
  <si>
    <t>*Suur: kõik kolm kriteeriumit täidetud või töötajate arv pluss üks näitaja</t>
  </si>
  <si>
    <t>Grupi konsolideeritud maj.aasta aruanne</t>
  </si>
  <si>
    <t>Viide</t>
  </si>
  <si>
    <t>Omakap / AK suhe</t>
  </si>
  <si>
    <t>komisjoni määruse (EL) nr 651/2014 art 2 p18 p(a)</t>
  </si>
  <si>
    <t>Omakapital (EUR)</t>
  </si>
  <si>
    <t>Aktsiakapital/osakapital (EUR)</t>
  </si>
  <si>
    <t>Finantsvõimendus</t>
  </si>
  <si>
    <t>komisjoni määruse (EL) nr 651/2014 art 2 p18 p(e)</t>
  </si>
  <si>
    <t>Lühi- ja pikaajalised võlakohustised (EUR)</t>
  </si>
  <si>
    <t>EBITDA interest coverage ratio</t>
  </si>
  <si>
    <t>EBITDA (EUR)</t>
  </si>
  <si>
    <t>Intressimaksed (EUR)</t>
  </si>
  <si>
    <t>*Ükski näitaja ei tohi punases olla, et ettevõte vastaks tingimustele (komisjoni määruse (EL) nr 651/2014 art 2 p18)</t>
  </si>
  <si>
    <t>Kons-mata maj.aasta aruanne</t>
  </si>
  <si>
    <t>Aktsiakapital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</si>
</sst>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9"/>
      <color theme="1"/>
      <name val="Arial"/>
    </font>
    <font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protection locked="0"/>
    </xf>
    <xf numFmtId="0" fontId="6" fillId="0" borderId="0"/>
    <xf numFmtId="0" fontId="15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14" fontId="4" fillId="0" borderId="0" xfId="0" applyNumberFormat="1" applyFont="1"/>
    <xf numFmtId="3" fontId="4" fillId="0" borderId="0" xfId="0" applyNumberFormat="1" applyFont="1"/>
    <xf numFmtId="0" fontId="12" fillId="0" borderId="0" xfId="0" applyFont="1"/>
    <xf numFmtId="0" fontId="12" fillId="3" borderId="1" xfId="0" applyFont="1" applyFill="1" applyBorder="1"/>
    <xf numFmtId="165" fontId="4" fillId="0" borderId="1" xfId="0" applyNumberFormat="1" applyFont="1" applyBorder="1"/>
    <xf numFmtId="3" fontId="4" fillId="0" borderId="1" xfId="0" applyNumberFormat="1" applyFont="1" applyBorder="1"/>
    <xf numFmtId="0" fontId="9" fillId="4" borderId="3" xfId="2" applyFont="1" applyFill="1" applyBorder="1" applyAlignment="1">
      <alignment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13" fillId="0" borderId="0" xfId="0" applyFont="1"/>
    <xf numFmtId="14" fontId="12" fillId="3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12" fillId="2" borderId="1" xfId="0" applyFont="1" applyFill="1" applyBorder="1"/>
    <xf numFmtId="14" fontId="12" fillId="2" borderId="1" xfId="0" applyNumberFormat="1" applyFont="1" applyFill="1" applyBorder="1"/>
    <xf numFmtId="0" fontId="7" fillId="2" borderId="3" xfId="2" applyFont="1" applyFill="1" applyBorder="1" applyAlignment="1">
      <alignment vertical="top"/>
    </xf>
    <xf numFmtId="0" fontId="8" fillId="2" borderId="3" xfId="2" applyFont="1" applyFill="1" applyBorder="1" applyAlignment="1">
      <alignment vertical="top"/>
    </xf>
    <xf numFmtId="0" fontId="10" fillId="2" borderId="1" xfId="0" applyFont="1" applyFill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4" xfId="0" applyFont="1" applyFill="1" applyBorder="1"/>
    <xf numFmtId="3" fontId="4" fillId="0" borderId="4" xfId="0" applyNumberFormat="1" applyFont="1" applyBorder="1"/>
    <xf numFmtId="0" fontId="5" fillId="2" borderId="1" xfId="0" applyFont="1" applyFill="1" applyBorder="1"/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/>
    <xf numFmtId="164" fontId="4" fillId="2" borderId="1" xfId="0" applyNumberFormat="1" applyFont="1" applyFill="1" applyBorder="1"/>
    <xf numFmtId="3" fontId="4" fillId="2" borderId="1" xfId="0" applyNumberFormat="1" applyFont="1" applyFill="1" applyBorder="1"/>
    <xf numFmtId="3" fontId="11" fillId="2" borderId="1" xfId="0" applyNumberFormat="1" applyFont="1" applyFill="1" applyBorder="1"/>
    <xf numFmtId="0" fontId="4" fillId="3" borderId="5" xfId="0" applyFont="1" applyFill="1" applyBorder="1"/>
    <xf numFmtId="0" fontId="4" fillId="3" borderId="5" xfId="0" applyFont="1" applyFill="1" applyBorder="1" applyAlignment="1">
      <alignment horizontal="center"/>
    </xf>
    <xf numFmtId="4" fontId="4" fillId="2" borderId="1" xfId="0" applyNumberFormat="1" applyFont="1" applyFill="1" applyBorder="1"/>
    <xf numFmtId="0" fontId="14" fillId="0" borderId="0" xfId="0" applyFont="1"/>
    <xf numFmtId="0" fontId="2" fillId="0" borderId="0" xfId="0" applyFont="1"/>
    <xf numFmtId="0" fontId="15" fillId="0" borderId="0" xfId="3"/>
    <xf numFmtId="0" fontId="0" fillId="0" borderId="0" xfId="0" applyAlignment="1">
      <alignment wrapText="1"/>
    </xf>
    <xf numFmtId="0" fontId="3" fillId="0" borderId="2" xfId="0" applyFont="1" applyBorder="1" applyAlignment="1">
      <alignment vertical="center"/>
    </xf>
    <xf numFmtId="0" fontId="16" fillId="0" borderId="0" xfId="0" applyFont="1"/>
    <xf numFmtId="0" fontId="17" fillId="0" borderId="1" xfId="0" applyFont="1" applyBorder="1" applyAlignment="1">
      <alignment vertical="center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3" xfId="2" xr:uid="{51150CBD-C7D7-43BD-AF0D-D1ACBEA57B3C}"/>
  </cellStyles>
  <dxfs count="31"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b/>
        <i/>
        <color rgb="FF00B050"/>
      </font>
    </dxf>
    <dxf>
      <font>
        <b/>
        <i val="0"/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ont>
        <b/>
        <i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is.ee/wp-content/uploads/2015/12/VKE_definitsiooni_selgitus_-_EK_mrus_651-2014_alusel_-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FDAD9-A113-4A0F-A92C-A7531836F7BE}">
  <sheetPr codeName="Sheet2">
    <outlinePr summaryBelow="0"/>
  </sheetPr>
  <dimension ref="A1:L50"/>
  <sheetViews>
    <sheetView tabSelected="1" topLeftCell="A11" zoomScaleNormal="100" workbookViewId="0">
      <selection activeCell="B22" sqref="B22:C23"/>
    </sheetView>
  </sheetViews>
  <sheetFormatPr defaultRowHeight="13.9" customHeight="1"/>
  <cols>
    <col min="1" max="1" width="40.140625" customWidth="1"/>
    <col min="2" max="2" width="32.85546875" customWidth="1"/>
    <col min="3" max="3" width="25.140625" customWidth="1"/>
    <col min="4" max="4" width="25.42578125" customWidth="1"/>
    <col min="5" max="5" width="13.28515625" customWidth="1"/>
    <col min="6" max="6" width="33.28515625" customWidth="1"/>
    <col min="7" max="7" width="18.7109375" customWidth="1"/>
    <col min="8" max="8" width="18.85546875" customWidth="1"/>
    <col min="9" max="9" width="13.7109375" customWidth="1"/>
    <col min="10" max="11" width="19.7109375" customWidth="1"/>
  </cols>
  <sheetData>
    <row r="1" spans="1:5" ht="13.9" customHeight="1">
      <c r="B1" s="43" t="s">
        <v>0</v>
      </c>
      <c r="C1" s="21"/>
      <c r="D1" s="21"/>
    </row>
    <row r="2" spans="1:5" ht="13.9" customHeight="1">
      <c r="A2" s="19" t="s">
        <v>1</v>
      </c>
      <c r="B2" s="20"/>
      <c r="C2" s="41"/>
      <c r="D2" s="21"/>
      <c r="E2" s="21"/>
    </row>
    <row r="3" spans="1:5" ht="13.9" customHeight="1">
      <c r="A3" s="1"/>
      <c r="B3" s="2"/>
      <c r="C3" s="1"/>
      <c r="D3" s="1"/>
    </row>
    <row r="4" spans="1:5" ht="13.9" customHeight="1">
      <c r="A4" s="1"/>
      <c r="B4" s="2"/>
      <c r="C4" s="1"/>
      <c r="D4" s="1"/>
    </row>
    <row r="5" spans="1:5" ht="13.9" customHeight="1">
      <c r="A5" s="5" t="s">
        <v>2</v>
      </c>
      <c r="B5" s="13" t="s">
        <v>3</v>
      </c>
      <c r="C5" s="1"/>
    </row>
    <row r="6" spans="1:5" ht="13.9" customHeight="1">
      <c r="A6" s="14" t="s">
        <v>4</v>
      </c>
      <c r="B6" s="6"/>
      <c r="C6" s="12">
        <f>IF(B6&gt;=43,1,0)</f>
        <v>0</v>
      </c>
    </row>
    <row r="7" spans="1:5" ht="13.9" customHeight="1">
      <c r="A7" s="14" t="s">
        <v>5</v>
      </c>
      <c r="B7" s="6"/>
      <c r="C7" s="12">
        <f>IF(B7&gt;=50,1,0)</f>
        <v>0</v>
      </c>
    </row>
    <row r="8" spans="1:5" ht="13.9" customHeight="1">
      <c r="A8" s="14" t="s">
        <v>6</v>
      </c>
      <c r="B8" s="6"/>
      <c r="C8" s="12">
        <f>IF(B8&gt;=250,1,0)</f>
        <v>0</v>
      </c>
    </row>
    <row r="9" spans="1:5" ht="13.9" customHeight="1">
      <c r="A9" s="15" t="s">
        <v>7</v>
      </c>
      <c r="B9" s="16" t="str">
        <f>IF(AND(B6="",B7="",B8=""),"",(IF(C8=1,(IF(SUM(C6:C8)&gt;=2,"Suurettevõte","Väike/keskmine ettevõte")),"Väike/keskmine ettevõte")))</f>
        <v/>
      </c>
      <c r="C9" s="37" t="s">
        <v>8</v>
      </c>
      <c r="D9" s="1"/>
    </row>
    <row r="10" spans="1:5" ht="13.9" customHeight="1">
      <c r="A10" s="1"/>
      <c r="B10" s="2"/>
      <c r="C10" s="1"/>
      <c r="D10" s="1"/>
    </row>
    <row r="11" spans="1:5" ht="13.9" customHeight="1">
      <c r="A11" s="4" t="s">
        <v>9</v>
      </c>
      <c r="B11" s="39"/>
      <c r="D11" s="1"/>
    </row>
    <row r="12" spans="1:5" ht="13.9" customHeight="1">
      <c r="A12" s="17" t="s">
        <v>10</v>
      </c>
      <c r="B12" s="10" t="s">
        <v>11</v>
      </c>
      <c r="C12" s="8" t="s">
        <v>12</v>
      </c>
      <c r="D12" s="39" t="s">
        <v>13</v>
      </c>
    </row>
    <row r="13" spans="1:5" ht="13.9" customHeight="1">
      <c r="A13" s="18" t="s">
        <v>14</v>
      </c>
      <c r="B13" s="11" t="s">
        <v>15</v>
      </c>
      <c r="C13" s="9" t="s">
        <v>16</v>
      </c>
    </row>
    <row r="14" spans="1:5" ht="13.9" customHeight="1">
      <c r="A14" s="18" t="s">
        <v>17</v>
      </c>
      <c r="B14" s="11" t="s">
        <v>18</v>
      </c>
      <c r="C14" s="9" t="s">
        <v>19</v>
      </c>
    </row>
    <row r="15" spans="1:5" ht="13.9" customHeight="1">
      <c r="A15" s="18" t="s">
        <v>20</v>
      </c>
      <c r="B15" s="11" t="s">
        <v>21</v>
      </c>
      <c r="C15" s="9" t="s">
        <v>22</v>
      </c>
    </row>
    <row r="16" spans="1:5" ht="13.9" customHeight="1">
      <c r="A16" t="s">
        <v>23</v>
      </c>
      <c r="B16" s="2"/>
      <c r="C16" s="1"/>
      <c r="D16" s="1"/>
    </row>
    <row r="17" spans="1:12" ht="13.9" customHeight="1">
      <c r="B17" s="2"/>
      <c r="C17" s="1"/>
      <c r="D17" s="1"/>
    </row>
    <row r="19" spans="1:12" ht="13.9" customHeight="1">
      <c r="A19" s="1"/>
      <c r="B19" s="2"/>
      <c r="C19" s="1"/>
      <c r="D19" s="1"/>
    </row>
    <row r="20" spans="1:12" ht="13.9" customHeight="1">
      <c r="A20" s="22" t="s">
        <v>24</v>
      </c>
      <c r="B20" s="23">
        <v>2024</v>
      </c>
      <c r="C20" s="23">
        <f>B20-1</f>
        <v>2023</v>
      </c>
      <c r="D20" s="23"/>
      <c r="E20" s="23" t="s">
        <v>25</v>
      </c>
      <c r="G20" s="40"/>
      <c r="H20" s="40"/>
      <c r="I20" s="40"/>
      <c r="J20" s="40"/>
      <c r="K20" s="40"/>
      <c r="L20" s="40"/>
    </row>
    <row r="21" spans="1:12" ht="13.9" customHeight="1">
      <c r="A21" s="27" t="s">
        <v>26</v>
      </c>
      <c r="B21" s="28" t="e">
        <f>B22/B23</f>
        <v>#DIV/0!</v>
      </c>
      <c r="C21" s="28" t="e">
        <f>C22/C23</f>
        <v>#DIV/0!</v>
      </c>
      <c r="D21" s="29" t="e">
        <f>IF(AND(B21&gt;=0.5,C21&gt;=0.5),"OK","NOT")</f>
        <v>#DIV/0!</v>
      </c>
      <c r="E21" s="42" t="s">
        <v>27</v>
      </c>
      <c r="G21" s="40"/>
      <c r="H21" s="40"/>
      <c r="I21" s="40"/>
      <c r="J21" s="40"/>
      <c r="K21" s="40"/>
      <c r="L21" s="40"/>
    </row>
    <row r="22" spans="1:12" ht="13.9" customHeight="1">
      <c r="A22" s="25" t="s">
        <v>28</v>
      </c>
      <c r="B22" s="26"/>
      <c r="C22" s="26"/>
      <c r="D22" s="1"/>
      <c r="G22" s="40"/>
      <c r="H22" s="40"/>
      <c r="I22" s="40"/>
      <c r="J22" s="40"/>
      <c r="K22" s="40"/>
      <c r="L22" s="40"/>
    </row>
    <row r="23" spans="1:12" ht="13.9" customHeight="1">
      <c r="A23" s="24" t="s">
        <v>29</v>
      </c>
      <c r="B23" s="7"/>
      <c r="C23" s="7"/>
      <c r="D23" s="1"/>
      <c r="G23" s="40"/>
      <c r="H23" s="40"/>
      <c r="I23" s="40"/>
      <c r="J23" s="40"/>
      <c r="K23" s="40"/>
      <c r="L23" s="40"/>
    </row>
    <row r="25" spans="1:12" ht="13.9" customHeight="1">
      <c r="A25" s="27" t="s">
        <v>30</v>
      </c>
      <c r="B25" s="30" t="e">
        <f>B26/B27</f>
        <v>#DIV/0!</v>
      </c>
      <c r="C25" s="30" t="e">
        <f>C26/C27</f>
        <v>#DIV/0!</v>
      </c>
      <c r="D25" s="29" t="str">
        <f>IF(B9="Suurettevõte",IF(AND(B27&gt;=0,B25&lt;=7.5,C27&gt;=0,C25&lt;=7.5),"OK","NOT"),"")</f>
        <v/>
      </c>
      <c r="E25" s="42" t="s">
        <v>31</v>
      </c>
    </row>
    <row r="26" spans="1:12" ht="13.9" customHeight="1">
      <c r="A26" s="24" t="s">
        <v>32</v>
      </c>
      <c r="B26" s="7"/>
      <c r="C26" s="7"/>
      <c r="D26" s="1"/>
    </row>
    <row r="27" spans="1:12" ht="13.9" customHeight="1">
      <c r="A27" s="24" t="s">
        <v>28</v>
      </c>
      <c r="B27" s="33">
        <f>B22</f>
        <v>0</v>
      </c>
      <c r="C27" s="32">
        <f>C22</f>
        <v>0</v>
      </c>
      <c r="D27" s="1"/>
    </row>
    <row r="28" spans="1:12" ht="13.9" customHeight="1">
      <c r="A28" s="1"/>
      <c r="B28" s="1"/>
      <c r="C28" s="1"/>
      <c r="D28" s="1"/>
    </row>
    <row r="29" spans="1:12" ht="13.9" customHeight="1">
      <c r="A29" s="27" t="s">
        <v>33</v>
      </c>
      <c r="B29" s="31" t="e">
        <f>B30/B31</f>
        <v>#DIV/0!</v>
      </c>
      <c r="C29" s="31" t="e">
        <f>C30/C31</f>
        <v>#DIV/0!</v>
      </c>
      <c r="D29" s="29" t="str">
        <f>IF(B9="Suurettevõte",IF(OR(B29&lt;1,C29&lt;1),"NOT","OK"),"")</f>
        <v/>
      </c>
      <c r="E29" s="42" t="s">
        <v>31</v>
      </c>
    </row>
    <row r="30" spans="1:12" ht="13.9" customHeight="1">
      <c r="A30" s="24" t="s">
        <v>34</v>
      </c>
      <c r="B30" s="7"/>
      <c r="C30" s="7"/>
      <c r="D30" s="1"/>
    </row>
    <row r="31" spans="1:12" ht="13.9" customHeight="1">
      <c r="A31" s="24" t="s">
        <v>35</v>
      </c>
      <c r="B31" s="7"/>
      <c r="C31" s="7"/>
      <c r="D31" s="1"/>
    </row>
    <row r="32" spans="1:12" ht="13.9" customHeight="1">
      <c r="A32" s="1" t="s">
        <v>36</v>
      </c>
      <c r="B32" s="3"/>
      <c r="C32" s="3"/>
      <c r="D32" s="1"/>
    </row>
    <row r="33" spans="1:5" ht="13.9" customHeight="1">
      <c r="A33" s="1"/>
      <c r="B33" s="1"/>
      <c r="C33" s="1"/>
      <c r="D33" s="1"/>
    </row>
    <row r="34" spans="1:5" ht="13.9" customHeight="1">
      <c r="A34" s="34" t="s">
        <v>37</v>
      </c>
      <c r="B34" s="35">
        <f>B20</f>
        <v>2024</v>
      </c>
      <c r="C34" s="35">
        <f>C20</f>
        <v>2023</v>
      </c>
      <c r="D34" s="35"/>
      <c r="E34" s="23" t="s">
        <v>25</v>
      </c>
    </row>
    <row r="35" spans="1:5" ht="13.9" customHeight="1">
      <c r="A35" s="27" t="s">
        <v>26</v>
      </c>
      <c r="B35" s="36" t="e">
        <f>B36/B37</f>
        <v>#DIV/0!</v>
      </c>
      <c r="C35" s="36" t="e">
        <f>C36/C37</f>
        <v>#DIV/0!</v>
      </c>
      <c r="D35" s="29" t="e">
        <f>IF(AND(B35&gt;=0.5,C35&gt;=0.5),"OK","NOT")</f>
        <v>#DIV/0!</v>
      </c>
      <c r="E35" s="42" t="s">
        <v>27</v>
      </c>
    </row>
    <row r="36" spans="1:5" ht="13.9" customHeight="1">
      <c r="A36" s="24" t="s">
        <v>28</v>
      </c>
      <c r="B36" s="7"/>
      <c r="C36" s="7"/>
      <c r="D36" s="1"/>
    </row>
    <row r="37" spans="1:5" ht="13.9" customHeight="1">
      <c r="A37" s="24" t="s">
        <v>38</v>
      </c>
      <c r="B37" s="7"/>
      <c r="C37" s="7"/>
      <c r="D37" s="1"/>
    </row>
    <row r="38" spans="1:5" ht="13.9" customHeight="1">
      <c r="A38" s="1"/>
      <c r="B38" s="1"/>
      <c r="C38" s="1"/>
      <c r="D38" s="1"/>
    </row>
    <row r="39" spans="1:5" ht="13.9" customHeight="1">
      <c r="A39" s="27" t="s">
        <v>30</v>
      </c>
      <c r="B39" s="30" t="e">
        <f>B40/B41</f>
        <v>#DIV/0!</v>
      </c>
      <c r="C39" s="30" t="e">
        <f>C40/C41</f>
        <v>#DIV/0!</v>
      </c>
      <c r="D39" s="29" t="str">
        <f>IF(B9="Suurettevõte",IF(AND(B41&gt;=0,B39&lt;=7.5,C41&gt;=0,C39&lt;=7.5),"OK","NOT"),"")</f>
        <v/>
      </c>
      <c r="E39" s="42" t="s">
        <v>31</v>
      </c>
    </row>
    <row r="40" spans="1:5" ht="13.9" customHeight="1">
      <c r="A40" s="24" t="str">
        <f>A26</f>
        <v>Lühi- ja pikaajalised võlakohustised (EUR)</v>
      </c>
      <c r="B40" s="7"/>
      <c r="C40" s="7"/>
      <c r="D40" s="1"/>
    </row>
    <row r="41" spans="1:5" ht="13.9" customHeight="1">
      <c r="A41" s="24" t="s">
        <v>28</v>
      </c>
      <c r="B41" s="32">
        <f>B36</f>
        <v>0</v>
      </c>
      <c r="C41" s="32">
        <f>C36</f>
        <v>0</v>
      </c>
      <c r="D41" s="1"/>
    </row>
    <row r="42" spans="1:5" ht="13.9" customHeight="1">
      <c r="A42" s="1"/>
      <c r="B42" s="1"/>
      <c r="C42" s="1"/>
      <c r="D42" s="1"/>
    </row>
    <row r="43" spans="1:5" ht="13.9" customHeight="1">
      <c r="A43" s="27" t="s">
        <v>33</v>
      </c>
      <c r="B43" s="31" t="e">
        <f>B44/B45</f>
        <v>#DIV/0!</v>
      </c>
      <c r="C43" s="31" t="e">
        <f>C44/C45</f>
        <v>#DIV/0!</v>
      </c>
      <c r="D43" s="29" t="str">
        <f>IF(B9="Suurettevõte",IF(OR(B43&lt;1,C43&lt;1),"NOT","OK"),"")</f>
        <v/>
      </c>
      <c r="E43" s="42" t="s">
        <v>31</v>
      </c>
    </row>
    <row r="44" spans="1:5" ht="13.9" customHeight="1">
      <c r="A44" s="24" t="s">
        <v>34</v>
      </c>
      <c r="B44" s="7"/>
      <c r="C44" s="7"/>
      <c r="D44" s="1"/>
    </row>
    <row r="45" spans="1:5" ht="13.9" customHeight="1">
      <c r="A45" s="24" t="s">
        <v>35</v>
      </c>
      <c r="B45" s="7"/>
      <c r="C45" s="7"/>
      <c r="D45" s="1"/>
    </row>
    <row r="46" spans="1:5" ht="13.9" customHeight="1">
      <c r="A46" s="1" t="s">
        <v>36</v>
      </c>
      <c r="B46" s="1"/>
      <c r="C46" s="1"/>
      <c r="D46" s="1"/>
    </row>
    <row r="47" spans="1:5" ht="13.9" customHeight="1">
      <c r="A47" s="38"/>
      <c r="B47" s="1"/>
      <c r="C47" s="1"/>
      <c r="D47" s="1"/>
    </row>
    <row r="48" spans="1:5" ht="13.9" customHeight="1">
      <c r="A48" s="38"/>
      <c r="B48" s="1"/>
      <c r="C48" s="1"/>
      <c r="D48" s="1"/>
    </row>
    <row r="49" spans="1:4" ht="13.9" customHeight="1">
      <c r="A49" s="38"/>
      <c r="B49" s="1"/>
      <c r="C49" s="1"/>
      <c r="D49" s="1"/>
    </row>
    <row r="50" spans="1:4" ht="13.9" customHeight="1">
      <c r="A50" s="38"/>
    </row>
  </sheetData>
  <conditionalFormatting sqref="B1">
    <cfRule type="containsText" dxfId="30" priority="7" operator="containsText" text="x">
      <formula>NOT(ISERROR(SEARCH("x",B1)))</formula>
    </cfRule>
    <cfRule type="containsText" dxfId="29" priority="8" operator="containsText" text="x">
      <formula>NOT(ISERROR(SEARCH("x",B1)))</formula>
    </cfRule>
  </conditionalFormatting>
  <conditionalFormatting sqref="B6">
    <cfRule type="cellIs" dxfId="28" priority="16" operator="between">
      <formula>0.0001</formula>
      <formula>43</formula>
    </cfRule>
    <cfRule type="cellIs" dxfId="27" priority="17" operator="greaterThan">
      <formula>43</formula>
    </cfRule>
  </conditionalFormatting>
  <conditionalFormatting sqref="B7">
    <cfRule type="cellIs" dxfId="26" priority="14" operator="greaterThan">
      <formula>50</formula>
    </cfRule>
    <cfRule type="cellIs" dxfId="25" priority="15" operator="between">
      <formula>0.001</formula>
      <formula>50</formula>
    </cfRule>
  </conditionalFormatting>
  <conditionalFormatting sqref="B8">
    <cfRule type="cellIs" dxfId="24" priority="12" operator="between">
      <formula>0.001</formula>
      <formula>249.99999999</formula>
    </cfRule>
    <cfRule type="cellIs" dxfId="23" priority="13" operator="greaterThanOrEqual">
      <formula>250</formula>
    </cfRule>
  </conditionalFormatting>
  <conditionalFormatting sqref="B9">
    <cfRule type="containsText" dxfId="22" priority="11" operator="containsText" text="&quot;Väike&quot;keskmine ettevõte&quot;">
      <formula>NOT(ISERROR(SEARCH("""Väike""keskmine ettevõte""",B9)))</formula>
    </cfRule>
  </conditionalFormatting>
  <conditionalFormatting sqref="B23">
    <cfRule type="cellIs" dxfId="21" priority="20" operator="lessThan">
      <formula>0</formula>
    </cfRule>
  </conditionalFormatting>
  <conditionalFormatting sqref="B37">
    <cfRule type="cellIs" dxfId="20" priority="19" operator="lessThan">
      <formula>0</formula>
    </cfRule>
  </conditionalFormatting>
  <conditionalFormatting sqref="B25:C25">
    <cfRule type="cellIs" dxfId="19" priority="32" operator="greaterThan">
      <formula>7.5</formula>
    </cfRule>
  </conditionalFormatting>
  <conditionalFormatting sqref="B27:C27">
    <cfRule type="cellIs" dxfId="18" priority="31" operator="lessThan">
      <formula>0</formula>
    </cfRule>
  </conditionalFormatting>
  <conditionalFormatting sqref="B29:C29">
    <cfRule type="cellIs" dxfId="17" priority="22" operator="lessThan">
      <formula>1</formula>
    </cfRule>
  </conditionalFormatting>
  <conditionalFormatting sqref="B41:C41">
    <cfRule type="cellIs" dxfId="16" priority="29" operator="lessThan">
      <formula>0</formula>
    </cfRule>
  </conditionalFormatting>
  <conditionalFormatting sqref="B43:C43">
    <cfRule type="cellIs" dxfId="15" priority="21" operator="lessThan">
      <formula>1</formula>
    </cfRule>
  </conditionalFormatting>
  <conditionalFormatting sqref="C2">
    <cfRule type="containsText" dxfId="14" priority="9" operator="containsText" text="x">
      <formula>NOT(ISERROR(SEARCH("x",C2)))</formula>
    </cfRule>
    <cfRule type="containsText" dxfId="13" priority="10" operator="containsText" text="x">
      <formula>NOT(ISERROR(SEARCH("x",C2)))</formula>
    </cfRule>
  </conditionalFormatting>
  <conditionalFormatting sqref="D21">
    <cfRule type="containsText" dxfId="12" priority="1" operator="containsText" text="&quot;NOT&quot;">
      <formula>NOT(ISERROR(SEARCH("""NOT""",D21)))</formula>
    </cfRule>
    <cfRule type="cellIs" dxfId="11" priority="35" operator="equal">
      <formula>"OK"</formula>
    </cfRule>
    <cfRule type="cellIs" dxfId="10" priority="36" operator="equal">
      <formula>"NOT"</formula>
    </cfRule>
  </conditionalFormatting>
  <conditionalFormatting sqref="D25">
    <cfRule type="cellIs" dxfId="9" priority="37" operator="equal">
      <formula>"OK"</formula>
    </cfRule>
    <cfRule type="cellIs" dxfId="8" priority="38" operator="equal">
      <formula>"NOT"</formula>
    </cfRule>
  </conditionalFormatting>
  <conditionalFormatting sqref="D29">
    <cfRule type="cellIs" dxfId="7" priority="33" operator="equal">
      <formula>"OK"</formula>
    </cfRule>
    <cfRule type="cellIs" dxfId="6" priority="34" operator="equal">
      <formula>"NOT"</formula>
    </cfRule>
  </conditionalFormatting>
  <conditionalFormatting sqref="D35">
    <cfRule type="cellIs" dxfId="5" priority="25" operator="equal">
      <formula>"OK"</formula>
    </cfRule>
    <cfRule type="cellIs" dxfId="4" priority="26" operator="equal">
      <formula>"NOT"</formula>
    </cfRule>
  </conditionalFormatting>
  <conditionalFormatting sqref="D39">
    <cfRule type="cellIs" dxfId="3" priority="27" operator="equal">
      <formula>"OK"</formula>
    </cfRule>
    <cfRule type="cellIs" dxfId="2" priority="28" operator="equal">
      <formula>"NOT"</formula>
    </cfRule>
  </conditionalFormatting>
  <conditionalFormatting sqref="D43">
    <cfRule type="cellIs" dxfId="1" priority="23" operator="equal">
      <formula>"OK"</formula>
    </cfRule>
    <cfRule type="cellIs" dxfId="0" priority="24" operator="equal">
      <formula>"NOT"</formula>
    </cfRule>
  </conditionalFormatting>
  <hyperlinks>
    <hyperlink ref="D12" r:id="rId1" display="https://eis.ee/wp-content/uploads/2015/12/VKE_definitsiooni_selgitus_-_EK_mrus_651-2014_alusel_-_2015.pdf" xr:uid="{C65F3FAF-3FA9-4F87-BFB1-070D3F32EDE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Keskkonnainvesteeringute Keskus SA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Tõnis Kurrik</dc:creator>
  <cp:keywords/>
  <dc:description/>
  <cp:lastModifiedBy>Krisli Kõrgesaar</cp:lastModifiedBy>
  <cp:revision/>
  <dcterms:created xsi:type="dcterms:W3CDTF">2015-11-09T13:40:09Z</dcterms:created>
  <dcterms:modified xsi:type="dcterms:W3CDTF">2025-07-28T06:45:03Z</dcterms:modified>
  <cp:category/>
  <cp:contentStatus/>
</cp:coreProperties>
</file>